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I:\1 MONTH END\04 - Other Monthly Reports\2024 monthly reports\Rates\"/>
    </mc:Choice>
  </mc:AlternateContent>
  <bookViews>
    <workbookView xWindow="0" yWindow="0" windowWidth="28800" windowHeight="11700"/>
  </bookViews>
  <sheets>
    <sheet name="Chargemaster" sheetId="3" r:id="rId1"/>
    <sheet name="Shoppable" sheetId="5" r:id="rId2"/>
    <sheet name="Hospital Summary" sheetId="2" r:id="rId3"/>
    <sheet name="Hospital Detail" sheetId="1" r:id="rId4"/>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7" i="2" l="1"/>
  <c r="C38" i="2"/>
  <c r="C39" i="2"/>
  <c r="C36" i="2"/>
  <c r="C29" i="2"/>
  <c r="C30" i="2"/>
  <c r="C28" i="2"/>
  <c r="C41" i="2" l="1"/>
  <c r="C31" i="2"/>
  <c r="C33" i="2" s="1"/>
  <c r="C61" i="1"/>
  <c r="J58" i="1"/>
  <c r="H58" i="1"/>
  <c r="J57" i="1"/>
  <c r="H57" i="1"/>
  <c r="J56" i="1"/>
  <c r="H56" i="1"/>
  <c r="H59" i="1" s="1"/>
  <c r="J59" i="1" s="1"/>
  <c r="H46" i="1"/>
  <c r="H45" i="1"/>
  <c r="J45" i="1" s="1"/>
  <c r="H44" i="1"/>
  <c r="C49" i="1"/>
  <c r="J46" i="1"/>
  <c r="J44" i="1"/>
  <c r="H47" i="1" l="1"/>
  <c r="J47" i="1" s="1"/>
  <c r="G31" i="1" l="1"/>
  <c r="I31" i="1" s="1"/>
  <c r="C20" i="2" s="1"/>
  <c r="G30" i="1"/>
  <c r="G29" i="1"/>
  <c r="G28" i="1"/>
  <c r="G27" i="1"/>
  <c r="G26" i="1"/>
  <c r="G25" i="1"/>
  <c r="C39" i="1"/>
  <c r="G9" i="1"/>
  <c r="I9" i="1" s="1"/>
  <c r="C8" i="2" s="1"/>
  <c r="G8" i="1"/>
  <c r="G7" i="1"/>
  <c r="G6" i="1"/>
  <c r="G5" i="1"/>
  <c r="G4" i="1"/>
  <c r="G3" i="1"/>
  <c r="C15" i="1"/>
  <c r="G32" i="1" l="1"/>
  <c r="G10" i="1"/>
  <c r="I10" i="1" s="1"/>
  <c r="I30" i="1"/>
  <c r="C19" i="2" s="1"/>
  <c r="I29" i="1"/>
  <c r="C18" i="2" s="1"/>
  <c r="I28" i="1"/>
  <c r="C17" i="2" s="1"/>
  <c r="I27" i="1"/>
  <c r="C16" i="2" s="1"/>
  <c r="I26" i="1"/>
  <c r="C15" i="2" s="1"/>
  <c r="I25" i="1"/>
  <c r="I8" i="1"/>
  <c r="C7" i="2" s="1"/>
  <c r="I7" i="1"/>
  <c r="C6" i="2" s="1"/>
  <c r="I6" i="1"/>
  <c r="C5" i="2" s="1"/>
  <c r="I5" i="1"/>
  <c r="C4" i="2" s="1"/>
  <c r="I4" i="1"/>
  <c r="C3" i="2" s="1"/>
  <c r="I3" i="1"/>
  <c r="C2" i="2" s="1"/>
  <c r="C14" i="2" l="1"/>
  <c r="C21" i="2" s="1"/>
  <c r="C23" i="2" s="1"/>
  <c r="I32" i="1"/>
  <c r="C9" i="2"/>
  <c r="C11" i="2" s="1"/>
</calcChain>
</file>

<file path=xl/sharedStrings.xml><?xml version="1.0" encoding="utf-8"?>
<sst xmlns="http://schemas.openxmlformats.org/spreadsheetml/2006/main" count="273" uniqueCount="130">
  <si>
    <t>EKG</t>
  </si>
  <si>
    <t>Laboratory</t>
  </si>
  <si>
    <t>Admission Fees</t>
  </si>
  <si>
    <t xml:space="preserve">Pharmacy </t>
  </si>
  <si>
    <t>PTYP</t>
  </si>
  <si>
    <t>Chg Department</t>
  </si>
  <si>
    <t>Sum</t>
  </si>
  <si>
    <t>Average</t>
  </si>
  <si>
    <t>Program</t>
  </si>
  <si>
    <t>HCPCS/Revenue Code</t>
  </si>
  <si>
    <t>90870/901</t>
  </si>
  <si>
    <t>Charges</t>
  </si>
  <si>
    <t>Inpatient Adult/Facility</t>
  </si>
  <si>
    <t>Inpatient Child &amp; Adolescent/Facility</t>
  </si>
  <si>
    <t>90867/90868/90869</t>
  </si>
  <si>
    <t>Group Therapy</t>
  </si>
  <si>
    <t>Individual Therapy</t>
  </si>
  <si>
    <t>$750 per Treatment</t>
  </si>
  <si>
    <t>$370 per Session</t>
  </si>
  <si>
    <t>IP Adult</t>
  </si>
  <si>
    <t>IP C&amp;A</t>
  </si>
  <si>
    <t>3010</t>
  </si>
  <si>
    <t>Adult Inpatient</t>
  </si>
  <si>
    <t>3210</t>
  </si>
  <si>
    <t>Admission Fee</t>
  </si>
  <si>
    <t>3215</t>
  </si>
  <si>
    <t>Social Assessment</t>
  </si>
  <si>
    <t>3219</t>
  </si>
  <si>
    <t>Nurse Practitioner</t>
  </si>
  <si>
    <t>3220</t>
  </si>
  <si>
    <t>Physician</t>
  </si>
  <si>
    <t>3221</t>
  </si>
  <si>
    <t>3230</t>
  </si>
  <si>
    <t>3270</t>
  </si>
  <si>
    <t>3280</t>
  </si>
  <si>
    <t>Pharmacy</t>
  </si>
  <si>
    <t>3290</t>
  </si>
  <si>
    <t>3293</t>
  </si>
  <si>
    <t>Radiology</t>
  </si>
  <si>
    <t>3295</t>
  </si>
  <si>
    <t>CAT Scan</t>
  </si>
  <si>
    <t>3296</t>
  </si>
  <si>
    <t>MRI Revenues</t>
  </si>
  <si>
    <t>3297</t>
  </si>
  <si>
    <t>Emergency Room Services</t>
  </si>
  <si>
    <t>3298</t>
  </si>
  <si>
    <t>Ambulatory Revenues</t>
  </si>
  <si>
    <t>Room &amp; Board</t>
  </si>
  <si>
    <t>Other Ancillary Svcs</t>
  </si>
  <si>
    <t># of Discharges in FY23</t>
  </si>
  <si>
    <t>3020</t>
  </si>
  <si>
    <t>C&amp;A Inpatient</t>
  </si>
  <si>
    <t>**  May be performed on inpatients</t>
  </si>
  <si>
    <t>Electroconvulsive Therapy (ECT)**</t>
  </si>
  <si>
    <t>Transcranial Magnetic Stimulation**</t>
  </si>
  <si>
    <t>H0035</t>
  </si>
  <si>
    <t>Psychiatric Day Program (half-day)</t>
  </si>
  <si>
    <t>Initial Evaluation - MD/NP</t>
  </si>
  <si>
    <t>Medication Management - Low</t>
  </si>
  <si>
    <t>Medication Management</t>
  </si>
  <si>
    <t>Medication Management - High</t>
  </si>
  <si>
    <t>Medication Management - Complex</t>
  </si>
  <si>
    <t>Initial Evaluation - Outpatient therapist</t>
  </si>
  <si>
    <t>Family therapy - Outpatient therapist</t>
  </si>
  <si>
    <t>Group Therapy - Outpatient therapist</t>
  </si>
  <si>
    <t>H0015</t>
  </si>
  <si>
    <t>ECT Physican</t>
  </si>
  <si>
    <t>TMS - Physicians Eval &amp; Mapping</t>
  </si>
  <si>
    <t>TMS - Physicians progress note</t>
  </si>
  <si>
    <t>TMS - Redetermination/mapping</t>
  </si>
  <si>
    <t>Inpatient Adult Room and Board</t>
  </si>
  <si>
    <t>Inpatient Child and Adolescent Room &amp; Board</t>
  </si>
  <si>
    <t>Inpatient Admission fee</t>
  </si>
  <si>
    <t>Psychiatric Day Program (PHP)</t>
  </si>
  <si>
    <t>Initial Hospital Care - Low</t>
  </si>
  <si>
    <t>Initial Hospital Care</t>
  </si>
  <si>
    <t>Initial Hospital Care - High</t>
  </si>
  <si>
    <t>Subsequent Care - Low</t>
  </si>
  <si>
    <t>Subsequent Care</t>
  </si>
  <si>
    <t>Subsequent Care - High</t>
  </si>
  <si>
    <t>Discharge Management - 0-30 mins</t>
  </si>
  <si>
    <t>Discharge Management - 31+ mins</t>
  </si>
  <si>
    <t>Intensive Outpatient Program</t>
  </si>
  <si>
    <t>SA - Individual Therapy - Outpatient therapist</t>
  </si>
  <si>
    <t>SA - Group Therapy - Outpatient therapist</t>
  </si>
  <si>
    <t>Code</t>
  </si>
  <si>
    <t>Description</t>
  </si>
  <si>
    <t>Fee</t>
  </si>
  <si>
    <t>ADOS</t>
  </si>
  <si>
    <t>Autism Diagnostic Testing</t>
  </si>
  <si>
    <t>Transcranial Magnetic Stimulation - Facility Chg</t>
  </si>
  <si>
    <t>Electroconvulsive Therapy - Facility Chg</t>
  </si>
  <si>
    <t>901/90870</t>
  </si>
  <si>
    <t>900/90868</t>
  </si>
  <si>
    <t>Administer Injection</t>
  </si>
  <si>
    <t>Individual therapy 16-37 mins - Outpatient therapist</t>
  </si>
  <si>
    <t>Individual therapy 45+ mins - Outpatient therapist</t>
  </si>
  <si>
    <t>Individual Therapy add-on with Med Mgmt 16-37 mins</t>
  </si>
  <si>
    <t>Individual Therapy add-on with Med Mgmt 38-52 mins</t>
  </si>
  <si>
    <t>Individual Therapy add-on with Med Mgmt 53+ mins</t>
  </si>
  <si>
    <t>Electroconvulsive Therapy - Facility Charge</t>
  </si>
  <si>
    <t>Transcranial Magnetic Stimulation - Facility Charge</t>
  </si>
  <si>
    <t>Brook Lane is committed to helping our patients make informed decisions about their care. This includes helping patients understand the cost of their care as well as financial assistance that may be available.</t>
  </si>
  <si>
    <r>
      <t xml:space="preserve">Please contact us at </t>
    </r>
    <r>
      <rPr>
        <b/>
        <sz val="10"/>
        <rFont val="Arial"/>
        <family val="2"/>
      </rPr>
      <t>301-733-0331 x1391</t>
    </r>
    <r>
      <rPr>
        <sz val="10"/>
        <rFont val="Arial"/>
        <family val="2"/>
      </rPr>
      <t xml:space="preserve"> if you have questions on this information or for us to provide you with a personalized price estimate of your care.</t>
    </r>
  </si>
  <si>
    <t>This list of charges reflects regulated and non-regulated services at Brook Lane. It may not reflect the actual payment paid by governmental or insurance companies; accordingly, each patient’s financial responsibility may vary. The amount a patient pays is based on many factors including: health insurance, benefit plans and the services provided based on each patient’s unique needs. The list of charges is not a contract or guarantee of the actual costs for the services that may be provided to you.</t>
  </si>
  <si>
    <t>In addition, you may incur other charges from physicians and other providers separate from the hospital charges identified here. The other charges could include: pathology, radiology, anesthesia, emergency care, and other physician and surgeon charges. These charges may be billed directly to you by your physician or another third-party provider.</t>
  </si>
  <si>
    <t>PHP Adult</t>
  </si>
  <si>
    <t># Visits in FY2023</t>
  </si>
  <si>
    <t>3400</t>
  </si>
  <si>
    <t>Adult PHP</t>
  </si>
  <si>
    <t>3449</t>
  </si>
  <si>
    <t>3450</t>
  </si>
  <si>
    <t>3451</t>
  </si>
  <si>
    <t>3452</t>
  </si>
  <si>
    <t>Daily Charge</t>
  </si>
  <si>
    <t>3410</t>
  </si>
  <si>
    <t>C&amp;A PHP</t>
  </si>
  <si>
    <t>Partial Hopsitalization Adult</t>
  </si>
  <si>
    <t>10 days</t>
  </si>
  <si>
    <t>Partial Hopsitalization Child &amp; Adolescent</t>
  </si>
  <si>
    <t>Charges Based on FY23 Discharges (average)</t>
  </si>
  <si>
    <t>Charges Based on FY23 Visits (average)</t>
  </si>
  <si>
    <t>10 days stay (average)</t>
  </si>
  <si>
    <t>11 days stay (average)</t>
  </si>
  <si>
    <t>Average Total Charge for Inpatient Adult Episode of Care</t>
  </si>
  <si>
    <t>Average Charge per Adult Inpatient day</t>
  </si>
  <si>
    <t>Average Total Charge for Inpatient Child &amp; Adolescent Episode of Care</t>
  </si>
  <si>
    <t>Average Charge per Child &amp; Adolescent Inpatient day</t>
  </si>
  <si>
    <t>Average Total Charge per day</t>
  </si>
  <si>
    <t>Average Cost per episode of 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</si>
</sst>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quot;$&quot;#,##0.00"/>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2"/>
      <name val="Calibri"/>
      <family val="2"/>
      <scheme val="minor"/>
    </font>
    <font>
      <sz val="11"/>
      <name val="Calibri"/>
      <family val="2"/>
      <scheme val="minor"/>
    </font>
    <font>
      <b/>
      <i/>
      <sz val="11"/>
      <color theme="1"/>
      <name val="Calibri"/>
      <family val="2"/>
      <scheme val="minor"/>
    </font>
    <font>
      <sz val="11"/>
      <color theme="1"/>
      <name val="Arial"/>
      <family val="2"/>
    </font>
    <font>
      <sz val="11"/>
      <color theme="1"/>
      <name val="Arial"/>
    </font>
    <font>
      <sz val="10"/>
      <name val="Arial"/>
      <family val="2"/>
    </font>
    <font>
      <b/>
      <sz val="1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38">
    <xf numFmtId="0" fontId="0" fillId="0" borderId="0" xfId="0"/>
    <xf numFmtId="3" fontId="0" fillId="0" borderId="0" xfId="0" applyNumberFormat="1"/>
    <xf numFmtId="3" fontId="16" fillId="0" borderId="0" xfId="0" applyNumberFormat="1" applyFont="1"/>
    <xf numFmtId="0" fontId="0" fillId="0" borderId="0" xfId="0" applyAlignment="1">
      <alignment horizontal="left"/>
    </xf>
    <xf numFmtId="164" fontId="0" fillId="0" borderId="0" xfId="0" applyNumberFormat="1"/>
    <xf numFmtId="164" fontId="16" fillId="0" borderId="0" xfId="0" applyNumberFormat="1" applyFont="1"/>
    <xf numFmtId="0" fontId="18" fillId="33" borderId="0" xfId="0" applyFont="1" applyFill="1"/>
    <xf numFmtId="164" fontId="18" fillId="33" borderId="0" xfId="0" applyNumberFormat="1" applyFont="1" applyFill="1"/>
    <xf numFmtId="0" fontId="19" fillId="33" borderId="0" xfId="0" applyFont="1" applyFill="1"/>
    <xf numFmtId="3" fontId="18" fillId="33" borderId="0" xfId="0" applyNumberFormat="1" applyFont="1" applyFill="1"/>
    <xf numFmtId="0" fontId="18" fillId="33" borderId="0" xfId="0" applyFont="1" applyFill="1" applyAlignment="1">
      <alignment horizontal="left"/>
    </xf>
    <xf numFmtId="3" fontId="19" fillId="33" borderId="0" xfId="0" applyNumberFormat="1" applyFont="1" applyFill="1"/>
    <xf numFmtId="0" fontId="19" fillId="33" borderId="0" xfId="0" applyFont="1" applyFill="1" applyAlignment="1">
      <alignment horizontal="left"/>
    </xf>
    <xf numFmtId="0" fontId="20" fillId="0" borderId="0" xfId="0" applyNumberFormat="1" applyFont="1" applyBorder="1" applyAlignment="1"/>
    <xf numFmtId="3" fontId="0" fillId="0" borderId="0" xfId="0" applyNumberFormat="1" applyFont="1"/>
    <xf numFmtId="0" fontId="0" fillId="0" borderId="0" xfId="0" applyFont="1" applyBorder="1"/>
    <xf numFmtId="3" fontId="0" fillId="0" borderId="0" xfId="0" applyNumberFormat="1" applyFont="1" applyBorder="1"/>
    <xf numFmtId="0" fontId="0" fillId="0" borderId="0" xfId="0" applyFont="1" applyBorder="1" applyAlignment="1">
      <alignment horizontal="left"/>
    </xf>
    <xf numFmtId="40" fontId="0" fillId="0" borderId="0" xfId="0" applyNumberFormat="1"/>
    <xf numFmtId="40" fontId="20" fillId="0" borderId="0" xfId="43" applyNumberFormat="1" applyFont="1" applyBorder="1" applyAlignment="1"/>
    <xf numFmtId="40" fontId="20" fillId="0" borderId="0" xfId="42" applyNumberFormat="1" applyFont="1" applyBorder="1" applyAlignment="1"/>
    <xf numFmtId="40" fontId="20" fillId="0" borderId="0" xfId="42" applyNumberFormat="1" applyFont="1" applyBorder="1" applyAlignment="1">
      <alignment horizontal="right"/>
    </xf>
    <xf numFmtId="40" fontId="0" fillId="0" borderId="0" xfId="0" applyNumberFormat="1" applyFont="1" applyBorder="1"/>
    <xf numFmtId="0" fontId="21" fillId="0" borderId="0" xfId="0" applyFont="1" applyFill="1"/>
    <xf numFmtId="0" fontId="21" fillId="0" borderId="0" xfId="0" applyFont="1"/>
    <xf numFmtId="0" fontId="22" fillId="0" borderId="0" xfId="0" applyFont="1" applyFill="1" applyBorder="1"/>
    <xf numFmtId="0" fontId="22" fillId="0" borderId="0" xfId="0" applyFont="1" applyFill="1" applyBorder="1" applyAlignment="1">
      <alignment horizontal="center"/>
    </xf>
    <xf numFmtId="0" fontId="0" fillId="0" borderId="0" xfId="0" applyBorder="1"/>
    <xf numFmtId="40" fontId="22" fillId="0" borderId="0" xfId="0" applyNumberFormat="1" applyFont="1" applyFill="1" applyBorder="1" applyAlignment="1"/>
    <xf numFmtId="40" fontId="22" fillId="0" borderId="0" xfId="0" applyNumberFormat="1" applyFont="1" applyFill="1" applyBorder="1" applyAlignment="1">
      <alignment horizontal="right"/>
    </xf>
    <xf numFmtId="40" fontId="0" fillId="0" borderId="0" xfId="0" applyNumberFormat="1" applyBorder="1"/>
    <xf numFmtId="0" fontId="16" fillId="0" borderId="0" xfId="0" applyFont="1" applyBorder="1"/>
    <xf numFmtId="40" fontId="16" fillId="0" borderId="0" xfId="0" applyNumberFormat="1" applyFont="1" applyBorder="1"/>
    <xf numFmtId="0" fontId="23" fillId="0" borderId="0" xfId="0" applyFont="1" applyFill="1" applyBorder="1" applyAlignment="1">
      <alignment horizontal="center"/>
    </xf>
    <xf numFmtId="0" fontId="23" fillId="0" borderId="0" xfId="0" applyFont="1" applyFill="1" applyBorder="1"/>
    <xf numFmtId="40" fontId="23" fillId="0" borderId="0" xfId="0" applyNumberFormat="1" applyFont="1" applyFill="1" applyBorder="1" applyAlignment="1"/>
    <xf numFmtId="0" fontId="24" fillId="0" borderId="0" xfId="0" applyFont="1" applyAlignment="1">
      <alignment horizontal="left" wrapText="1"/>
    </xf>
    <xf numFmtId="0" fontId="24" fillId="0" borderId="0" xfId="0" applyFont="1" applyAlignment="1">
      <alignment horizontal="center"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Currency" xfId="43"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6">
    <dxf>
      <font>
        <b val="0"/>
        <i val="0"/>
        <strike val="0"/>
        <condense val="0"/>
        <extend val="0"/>
        <outline val="0"/>
        <shadow val="0"/>
        <u val="none"/>
        <vertAlign val="baseline"/>
        <sz val="11"/>
        <color theme="1"/>
        <name val="Arial"/>
        <scheme val="none"/>
      </font>
      <numFmt numFmtId="8" formatCode="#,##0.00_);[Red]\(#,##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8" formatCode="#,##0.00_);[Red]\(#,##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2" name="Table2" displayName="Table2" ref="A1:C39" totalsRowShown="0">
  <autoFilter ref="A1:C39"/>
  <tableColumns count="3">
    <tableColumn id="1" name="Code" dataDxfId="5"/>
    <tableColumn id="2" name="Description" dataDxfId="4"/>
    <tableColumn id="3" name="Fee" dataDxfId="3"/>
  </tableColumns>
  <tableStyleInfo name="TableStyleLight21" showFirstColumn="0" showLastColumn="0" showRowStripes="1" showColumnStripes="0"/>
</table>
</file>

<file path=xl/tables/table2.xml><?xml version="1.0" encoding="utf-8"?>
<table xmlns="http://schemas.openxmlformats.org/spreadsheetml/2006/main" id="3" name="Table24" displayName="Table24" ref="A1:C36" totalsRowShown="0">
  <autoFilter ref="A1:C36"/>
  <tableColumns count="3">
    <tableColumn id="1" name="Code" dataDxfId="2"/>
    <tableColumn id="2" name="Description" dataDxfId="1"/>
    <tableColumn id="3" name="Fee" dataDxfId="0"/>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tabSelected="1" workbookViewId="0">
      <selection activeCell="E17" sqref="E17"/>
    </sheetView>
  </sheetViews>
  <sheetFormatPr defaultRowHeight="15" x14ac:dyDescent="0.25"/>
  <cols>
    <col min="1" max="1" width="13.5703125" style="27" bestFit="1" customWidth="1"/>
    <col min="2" max="2" width="51.42578125" style="30" bestFit="1" customWidth="1"/>
    <col min="3" max="3" width="9.7109375" style="27" bestFit="1" customWidth="1"/>
    <col min="4" max="16384" width="9.140625" style="27"/>
  </cols>
  <sheetData>
    <row r="1" spans="1:3" s="31" customFormat="1" x14ac:dyDescent="0.25">
      <c r="A1" s="31" t="s">
        <v>85</v>
      </c>
      <c r="B1" s="31" t="s">
        <v>86</v>
      </c>
      <c r="C1" s="32" t="s">
        <v>87</v>
      </c>
    </row>
    <row r="2" spans="1:3" x14ac:dyDescent="0.25">
      <c r="A2" s="26">
        <v>124</v>
      </c>
      <c r="B2" s="25" t="s">
        <v>70</v>
      </c>
      <c r="C2" s="28">
        <v>1200</v>
      </c>
    </row>
    <row r="3" spans="1:3" x14ac:dyDescent="0.25">
      <c r="A3" s="26">
        <v>124</v>
      </c>
      <c r="B3" s="25" t="s">
        <v>71</v>
      </c>
      <c r="C3" s="28">
        <v>1230</v>
      </c>
    </row>
    <row r="4" spans="1:3" x14ac:dyDescent="0.25">
      <c r="A4" s="26">
        <v>221</v>
      </c>
      <c r="B4" s="25" t="s">
        <v>72</v>
      </c>
      <c r="C4" s="28">
        <v>280</v>
      </c>
    </row>
    <row r="5" spans="1:3" x14ac:dyDescent="0.25">
      <c r="A5" s="26" t="s">
        <v>55</v>
      </c>
      <c r="B5" s="25" t="s">
        <v>73</v>
      </c>
      <c r="C5" s="28">
        <v>580</v>
      </c>
    </row>
    <row r="6" spans="1:3" x14ac:dyDescent="0.25">
      <c r="A6" s="26" t="s">
        <v>55</v>
      </c>
      <c r="B6" s="25" t="s">
        <v>56</v>
      </c>
      <c r="C6" s="28">
        <v>290</v>
      </c>
    </row>
    <row r="7" spans="1:3" x14ac:dyDescent="0.25">
      <c r="A7" s="33">
        <v>95954</v>
      </c>
      <c r="B7" s="34" t="s">
        <v>0</v>
      </c>
      <c r="C7" s="35">
        <v>6.26</v>
      </c>
    </row>
    <row r="8" spans="1:3" x14ac:dyDescent="0.25">
      <c r="A8" s="26" t="s">
        <v>92</v>
      </c>
      <c r="B8" s="25" t="s">
        <v>100</v>
      </c>
      <c r="C8" s="28">
        <v>750</v>
      </c>
    </row>
    <row r="9" spans="1:3" x14ac:dyDescent="0.25">
      <c r="A9" s="26">
        <v>90870</v>
      </c>
      <c r="B9" s="25" t="s">
        <v>66</v>
      </c>
      <c r="C9" s="28">
        <v>193</v>
      </c>
    </row>
    <row r="10" spans="1:3" x14ac:dyDescent="0.25">
      <c r="A10" s="26" t="s">
        <v>93</v>
      </c>
      <c r="B10" s="25" t="s">
        <v>101</v>
      </c>
      <c r="C10" s="28">
        <v>370</v>
      </c>
    </row>
    <row r="11" spans="1:3" x14ac:dyDescent="0.25">
      <c r="A11" s="26">
        <v>90867</v>
      </c>
      <c r="B11" s="25" t="s">
        <v>67</v>
      </c>
      <c r="C11" s="28">
        <v>205</v>
      </c>
    </row>
    <row r="12" spans="1:3" x14ac:dyDescent="0.25">
      <c r="A12" s="26">
        <v>90868</v>
      </c>
      <c r="B12" s="25" t="s">
        <v>68</v>
      </c>
      <c r="C12" s="28">
        <v>190</v>
      </c>
    </row>
    <row r="13" spans="1:3" x14ac:dyDescent="0.25">
      <c r="A13" s="26">
        <v>90869</v>
      </c>
      <c r="B13" s="25" t="s">
        <v>69</v>
      </c>
      <c r="C13" s="28">
        <v>505</v>
      </c>
    </row>
    <row r="14" spans="1:3" x14ac:dyDescent="0.25">
      <c r="A14" s="26">
        <v>99221</v>
      </c>
      <c r="B14" s="25" t="s">
        <v>74</v>
      </c>
      <c r="C14" s="28">
        <v>134</v>
      </c>
    </row>
    <row r="15" spans="1:3" x14ac:dyDescent="0.25">
      <c r="A15" s="26">
        <v>99222</v>
      </c>
      <c r="B15" s="25" t="s">
        <v>75</v>
      </c>
      <c r="C15" s="28">
        <v>165</v>
      </c>
    </row>
    <row r="16" spans="1:3" x14ac:dyDescent="0.25">
      <c r="A16" s="26">
        <v>99223</v>
      </c>
      <c r="B16" s="25" t="s">
        <v>76</v>
      </c>
      <c r="C16" s="28">
        <v>248</v>
      </c>
    </row>
    <row r="17" spans="1:3" x14ac:dyDescent="0.25">
      <c r="A17" s="26">
        <v>99231</v>
      </c>
      <c r="B17" s="25" t="s">
        <v>77</v>
      </c>
      <c r="C17" s="28">
        <v>83</v>
      </c>
    </row>
    <row r="18" spans="1:3" x14ac:dyDescent="0.25">
      <c r="A18" s="26">
        <v>99232</v>
      </c>
      <c r="B18" s="25" t="s">
        <v>78</v>
      </c>
      <c r="C18" s="28">
        <v>110</v>
      </c>
    </row>
    <row r="19" spans="1:3" x14ac:dyDescent="0.25">
      <c r="A19" s="26">
        <v>99233</v>
      </c>
      <c r="B19" s="25" t="s">
        <v>79</v>
      </c>
      <c r="C19" s="28">
        <v>132</v>
      </c>
    </row>
    <row r="20" spans="1:3" x14ac:dyDescent="0.25">
      <c r="A20" s="26">
        <v>99238</v>
      </c>
      <c r="B20" s="25" t="s">
        <v>80</v>
      </c>
      <c r="C20" s="28">
        <v>121</v>
      </c>
    </row>
    <row r="21" spans="1:3" x14ac:dyDescent="0.25">
      <c r="A21" s="26">
        <v>99239</v>
      </c>
      <c r="B21" s="25" t="s">
        <v>81</v>
      </c>
      <c r="C21" s="28">
        <v>132</v>
      </c>
    </row>
    <row r="22" spans="1:3" x14ac:dyDescent="0.25">
      <c r="A22" s="26">
        <v>90792</v>
      </c>
      <c r="B22" s="25" t="s">
        <v>57</v>
      </c>
      <c r="C22" s="28">
        <v>265</v>
      </c>
    </row>
    <row r="23" spans="1:3" x14ac:dyDescent="0.25">
      <c r="A23" s="26">
        <v>99212</v>
      </c>
      <c r="B23" s="25" t="s">
        <v>58</v>
      </c>
      <c r="C23" s="28">
        <v>70</v>
      </c>
    </row>
    <row r="24" spans="1:3" x14ac:dyDescent="0.25">
      <c r="A24" s="26">
        <v>99213</v>
      </c>
      <c r="B24" s="25" t="s">
        <v>59</v>
      </c>
      <c r="C24" s="28">
        <v>121</v>
      </c>
    </row>
    <row r="25" spans="1:3" x14ac:dyDescent="0.25">
      <c r="A25" s="26">
        <v>99214</v>
      </c>
      <c r="B25" s="25" t="s">
        <v>60</v>
      </c>
      <c r="C25" s="28">
        <v>171</v>
      </c>
    </row>
    <row r="26" spans="1:3" x14ac:dyDescent="0.25">
      <c r="A26" s="26">
        <v>99215</v>
      </c>
      <c r="B26" s="25" t="s">
        <v>61</v>
      </c>
      <c r="C26" s="29">
        <v>220</v>
      </c>
    </row>
    <row r="27" spans="1:3" x14ac:dyDescent="0.25">
      <c r="A27" s="33">
        <v>90833</v>
      </c>
      <c r="B27" s="34" t="s">
        <v>97</v>
      </c>
      <c r="C27" s="35">
        <v>73</v>
      </c>
    </row>
    <row r="28" spans="1:3" x14ac:dyDescent="0.25">
      <c r="A28" s="33">
        <v>90836</v>
      </c>
      <c r="B28" s="34" t="s">
        <v>98</v>
      </c>
      <c r="C28" s="35">
        <v>120</v>
      </c>
    </row>
    <row r="29" spans="1:3" x14ac:dyDescent="0.25">
      <c r="A29" s="33">
        <v>90838</v>
      </c>
      <c r="B29" s="34" t="s">
        <v>99</v>
      </c>
      <c r="C29" s="35">
        <v>150</v>
      </c>
    </row>
    <row r="30" spans="1:3" x14ac:dyDescent="0.25">
      <c r="A30" s="26">
        <v>90791</v>
      </c>
      <c r="B30" s="25" t="s">
        <v>62</v>
      </c>
      <c r="C30" s="29">
        <v>265</v>
      </c>
    </row>
    <row r="31" spans="1:3" x14ac:dyDescent="0.25">
      <c r="A31" s="33">
        <v>90832</v>
      </c>
      <c r="B31" s="25" t="s">
        <v>95</v>
      </c>
      <c r="C31" s="35">
        <v>85</v>
      </c>
    </row>
    <row r="32" spans="1:3" x14ac:dyDescent="0.25">
      <c r="A32" s="26">
        <v>90834</v>
      </c>
      <c r="B32" s="25" t="s">
        <v>96</v>
      </c>
      <c r="C32" s="28">
        <v>146</v>
      </c>
    </row>
    <row r="33" spans="1:5" x14ac:dyDescent="0.25">
      <c r="A33" s="26">
        <v>90847</v>
      </c>
      <c r="B33" s="25" t="s">
        <v>63</v>
      </c>
      <c r="C33" s="28">
        <v>165</v>
      </c>
    </row>
    <row r="34" spans="1:5" x14ac:dyDescent="0.25">
      <c r="A34" s="26">
        <v>90853</v>
      </c>
      <c r="B34" s="25" t="s">
        <v>64</v>
      </c>
      <c r="C34" s="29">
        <v>58</v>
      </c>
    </row>
    <row r="35" spans="1:5" x14ac:dyDescent="0.25">
      <c r="A35" s="26" t="s">
        <v>65</v>
      </c>
      <c r="B35" s="25" t="s">
        <v>82</v>
      </c>
      <c r="C35" s="28">
        <v>170</v>
      </c>
    </row>
    <row r="36" spans="1:5" x14ac:dyDescent="0.25">
      <c r="A36" s="33">
        <v>96372</v>
      </c>
      <c r="B36" s="34" t="s">
        <v>94</v>
      </c>
      <c r="C36" s="35">
        <v>16.27</v>
      </c>
    </row>
    <row r="37" spans="1:5" x14ac:dyDescent="0.25">
      <c r="A37" s="26">
        <v>90834</v>
      </c>
      <c r="B37" s="25" t="s">
        <v>83</v>
      </c>
      <c r="C37" s="28">
        <v>170</v>
      </c>
    </row>
    <row r="38" spans="1:5" x14ac:dyDescent="0.25">
      <c r="A38" s="26">
        <v>90853</v>
      </c>
      <c r="B38" s="25" t="s">
        <v>84</v>
      </c>
      <c r="C38" s="28">
        <v>53</v>
      </c>
    </row>
    <row r="39" spans="1:5" x14ac:dyDescent="0.25">
      <c r="A39" s="33" t="s">
        <v>88</v>
      </c>
      <c r="B39" s="34" t="s">
        <v>89</v>
      </c>
      <c r="C39" s="35">
        <v>3500</v>
      </c>
    </row>
    <row r="40" spans="1:5" x14ac:dyDescent="0.25">
      <c r="B40" s="27"/>
      <c r="C40" s="30"/>
    </row>
    <row r="42" spans="1:5" ht="37.5" customHeight="1" x14ac:dyDescent="0.25">
      <c r="A42" s="37" t="s">
        <v>102</v>
      </c>
      <c r="B42" s="37"/>
      <c r="C42" s="37"/>
      <c r="D42" s="37"/>
      <c r="E42" s="37"/>
    </row>
    <row r="44" spans="1:5" ht="35.25" customHeight="1" x14ac:dyDescent="0.25">
      <c r="A44" s="37" t="s">
        <v>103</v>
      </c>
      <c r="B44" s="37"/>
      <c r="C44" s="37"/>
      <c r="D44" s="37"/>
      <c r="E44" s="37"/>
    </row>
    <row r="45" spans="1:5" x14ac:dyDescent="0.25">
      <c r="A45" s="36"/>
      <c r="B45" s="36"/>
      <c r="C45" s="36"/>
      <c r="D45" s="36"/>
      <c r="E45" s="36"/>
    </row>
    <row r="46" spans="1:5" ht="76.5" customHeight="1" x14ac:dyDescent="0.25">
      <c r="A46" s="37" t="s">
        <v>104</v>
      </c>
      <c r="B46" s="37"/>
      <c r="C46" s="37"/>
      <c r="D46" s="37"/>
      <c r="E46" s="37"/>
    </row>
    <row r="48" spans="1:5" ht="62.25" customHeight="1" x14ac:dyDescent="0.25">
      <c r="A48" s="37" t="s">
        <v>105</v>
      </c>
      <c r="B48" s="37"/>
      <c r="C48" s="37"/>
      <c r="D48" s="37"/>
      <c r="E48" s="37"/>
    </row>
  </sheetData>
  <mergeCells count="4">
    <mergeCell ref="A42:E42"/>
    <mergeCell ref="A44:E44"/>
    <mergeCell ref="A46:E46"/>
    <mergeCell ref="A48:E48"/>
  </mergeCell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election activeCell="E10" sqref="E10"/>
    </sheetView>
  </sheetViews>
  <sheetFormatPr defaultRowHeight="15" x14ac:dyDescent="0.25"/>
  <cols>
    <col min="1" max="1" width="15" style="27" customWidth="1"/>
    <col min="2" max="2" width="51.42578125" style="27" bestFit="1" customWidth="1"/>
    <col min="3" max="3" width="10.140625" style="30" customWidth="1"/>
  </cols>
  <sheetData>
    <row r="1" spans="1:3" x14ac:dyDescent="0.25">
      <c r="A1" s="31" t="s">
        <v>85</v>
      </c>
      <c r="B1" s="31" t="s">
        <v>86</v>
      </c>
      <c r="C1" s="32" t="s">
        <v>87</v>
      </c>
    </row>
    <row r="2" spans="1:3" x14ac:dyDescent="0.25">
      <c r="A2" s="26" t="s">
        <v>55</v>
      </c>
      <c r="B2" s="25" t="s">
        <v>73</v>
      </c>
      <c r="C2" s="28">
        <v>580</v>
      </c>
    </row>
    <row r="3" spans="1:3" x14ac:dyDescent="0.25">
      <c r="A3" s="26" t="s">
        <v>55</v>
      </c>
      <c r="B3" s="25" t="s">
        <v>56</v>
      </c>
      <c r="C3" s="28">
        <v>290</v>
      </c>
    </row>
    <row r="4" spans="1:3" x14ac:dyDescent="0.25">
      <c r="A4" s="33">
        <v>95954</v>
      </c>
      <c r="B4" s="34" t="s">
        <v>0</v>
      </c>
      <c r="C4" s="35">
        <v>6.26</v>
      </c>
    </row>
    <row r="5" spans="1:3" x14ac:dyDescent="0.25">
      <c r="A5" s="26" t="s">
        <v>92</v>
      </c>
      <c r="B5" s="25" t="s">
        <v>91</v>
      </c>
      <c r="C5" s="28">
        <v>750</v>
      </c>
    </row>
    <row r="6" spans="1:3" x14ac:dyDescent="0.25">
      <c r="A6" s="26">
        <v>90870</v>
      </c>
      <c r="B6" s="25" t="s">
        <v>66</v>
      </c>
      <c r="C6" s="28">
        <v>193</v>
      </c>
    </row>
    <row r="7" spans="1:3" x14ac:dyDescent="0.25">
      <c r="A7" s="26" t="s">
        <v>93</v>
      </c>
      <c r="B7" s="25" t="s">
        <v>90</v>
      </c>
      <c r="C7" s="28">
        <v>370</v>
      </c>
    </row>
    <row r="8" spans="1:3" x14ac:dyDescent="0.25">
      <c r="A8" s="26">
        <v>90867</v>
      </c>
      <c r="B8" s="25" t="s">
        <v>67</v>
      </c>
      <c r="C8" s="28">
        <v>205</v>
      </c>
    </row>
    <row r="9" spans="1:3" x14ac:dyDescent="0.25">
      <c r="A9" s="26">
        <v>90868</v>
      </c>
      <c r="B9" s="25" t="s">
        <v>68</v>
      </c>
      <c r="C9" s="28">
        <v>190</v>
      </c>
    </row>
    <row r="10" spans="1:3" x14ac:dyDescent="0.25">
      <c r="A10" s="26">
        <v>90869</v>
      </c>
      <c r="B10" s="25" t="s">
        <v>69</v>
      </c>
      <c r="C10" s="28">
        <v>505</v>
      </c>
    </row>
    <row r="11" spans="1:3" x14ac:dyDescent="0.25">
      <c r="A11" s="26">
        <v>99221</v>
      </c>
      <c r="B11" s="25" t="s">
        <v>74</v>
      </c>
      <c r="C11" s="28">
        <v>134</v>
      </c>
    </row>
    <row r="12" spans="1:3" x14ac:dyDescent="0.25">
      <c r="A12" s="26">
        <v>99222</v>
      </c>
      <c r="B12" s="25" t="s">
        <v>75</v>
      </c>
      <c r="C12" s="28">
        <v>165</v>
      </c>
    </row>
    <row r="13" spans="1:3" x14ac:dyDescent="0.25">
      <c r="A13" s="26">
        <v>99223</v>
      </c>
      <c r="B13" s="25" t="s">
        <v>76</v>
      </c>
      <c r="C13" s="28">
        <v>248</v>
      </c>
    </row>
    <row r="14" spans="1:3" x14ac:dyDescent="0.25">
      <c r="A14" s="26">
        <v>99231</v>
      </c>
      <c r="B14" s="25" t="s">
        <v>77</v>
      </c>
      <c r="C14" s="28">
        <v>83</v>
      </c>
    </row>
    <row r="15" spans="1:3" x14ac:dyDescent="0.25">
      <c r="A15" s="26">
        <v>99232</v>
      </c>
      <c r="B15" s="25" t="s">
        <v>78</v>
      </c>
      <c r="C15" s="28">
        <v>110</v>
      </c>
    </row>
    <row r="16" spans="1:3" x14ac:dyDescent="0.25">
      <c r="A16" s="26">
        <v>99233</v>
      </c>
      <c r="B16" s="25" t="s">
        <v>79</v>
      </c>
      <c r="C16" s="28">
        <v>132</v>
      </c>
    </row>
    <row r="17" spans="1:3" x14ac:dyDescent="0.25">
      <c r="A17" s="26">
        <v>99238</v>
      </c>
      <c r="B17" s="25" t="s">
        <v>80</v>
      </c>
      <c r="C17" s="28">
        <v>121</v>
      </c>
    </row>
    <row r="18" spans="1:3" x14ac:dyDescent="0.25">
      <c r="A18" s="26">
        <v>99239</v>
      </c>
      <c r="B18" s="25" t="s">
        <v>81</v>
      </c>
      <c r="C18" s="28">
        <v>132</v>
      </c>
    </row>
    <row r="19" spans="1:3" x14ac:dyDescent="0.25">
      <c r="A19" s="26">
        <v>90792</v>
      </c>
      <c r="B19" s="25" t="s">
        <v>57</v>
      </c>
      <c r="C19" s="28">
        <v>265</v>
      </c>
    </row>
    <row r="20" spans="1:3" x14ac:dyDescent="0.25">
      <c r="A20" s="26">
        <v>99212</v>
      </c>
      <c r="B20" s="25" t="s">
        <v>58</v>
      </c>
      <c r="C20" s="28">
        <v>70</v>
      </c>
    </row>
    <row r="21" spans="1:3" x14ac:dyDescent="0.25">
      <c r="A21" s="26">
        <v>99213</v>
      </c>
      <c r="B21" s="25" t="s">
        <v>59</v>
      </c>
      <c r="C21" s="28">
        <v>121</v>
      </c>
    </row>
    <row r="22" spans="1:3" x14ac:dyDescent="0.25">
      <c r="A22" s="26">
        <v>99214</v>
      </c>
      <c r="B22" s="25" t="s">
        <v>60</v>
      </c>
      <c r="C22" s="28">
        <v>171</v>
      </c>
    </row>
    <row r="23" spans="1:3" x14ac:dyDescent="0.25">
      <c r="A23" s="26">
        <v>99215</v>
      </c>
      <c r="B23" s="25" t="s">
        <v>61</v>
      </c>
      <c r="C23" s="29">
        <v>220</v>
      </c>
    </row>
    <row r="24" spans="1:3" x14ac:dyDescent="0.25">
      <c r="A24" s="33">
        <v>90833</v>
      </c>
      <c r="B24" s="34" t="s">
        <v>97</v>
      </c>
      <c r="C24" s="35">
        <v>73</v>
      </c>
    </row>
    <row r="25" spans="1:3" x14ac:dyDescent="0.25">
      <c r="A25" s="33">
        <v>90836</v>
      </c>
      <c r="B25" s="34" t="s">
        <v>98</v>
      </c>
      <c r="C25" s="35">
        <v>120</v>
      </c>
    </row>
    <row r="26" spans="1:3" x14ac:dyDescent="0.25">
      <c r="A26" s="33">
        <v>90838</v>
      </c>
      <c r="B26" s="34" t="s">
        <v>99</v>
      </c>
      <c r="C26" s="35">
        <v>150</v>
      </c>
    </row>
    <row r="27" spans="1:3" x14ac:dyDescent="0.25">
      <c r="A27" s="26">
        <v>90791</v>
      </c>
      <c r="B27" s="25" t="s">
        <v>62</v>
      </c>
      <c r="C27" s="29">
        <v>265</v>
      </c>
    </row>
    <row r="28" spans="1:3" x14ac:dyDescent="0.25">
      <c r="A28" s="33">
        <v>90832</v>
      </c>
      <c r="B28" s="25" t="s">
        <v>95</v>
      </c>
      <c r="C28" s="35">
        <v>85</v>
      </c>
    </row>
    <row r="29" spans="1:3" x14ac:dyDescent="0.25">
      <c r="A29" s="26">
        <v>90834</v>
      </c>
      <c r="B29" s="25" t="s">
        <v>96</v>
      </c>
      <c r="C29" s="28">
        <v>146</v>
      </c>
    </row>
    <row r="30" spans="1:3" x14ac:dyDescent="0.25">
      <c r="A30" s="26">
        <v>90847</v>
      </c>
      <c r="B30" s="25" t="s">
        <v>63</v>
      </c>
      <c r="C30" s="28">
        <v>165</v>
      </c>
    </row>
    <row r="31" spans="1:3" x14ac:dyDescent="0.25">
      <c r="A31" s="26">
        <v>90853</v>
      </c>
      <c r="B31" s="25" t="s">
        <v>64</v>
      </c>
      <c r="C31" s="29">
        <v>58</v>
      </c>
    </row>
    <row r="32" spans="1:3" x14ac:dyDescent="0.25">
      <c r="A32" s="26" t="s">
        <v>65</v>
      </c>
      <c r="B32" s="25" t="s">
        <v>82</v>
      </c>
      <c r="C32" s="28">
        <v>170</v>
      </c>
    </row>
    <row r="33" spans="1:3" x14ac:dyDescent="0.25">
      <c r="A33" s="33">
        <v>96372</v>
      </c>
      <c r="B33" s="34" t="s">
        <v>94</v>
      </c>
      <c r="C33" s="35">
        <v>16.27</v>
      </c>
    </row>
    <row r="34" spans="1:3" x14ac:dyDescent="0.25">
      <c r="A34" s="26">
        <v>90834</v>
      </c>
      <c r="B34" s="25" t="s">
        <v>83</v>
      </c>
      <c r="C34" s="28">
        <v>170</v>
      </c>
    </row>
    <row r="35" spans="1:3" x14ac:dyDescent="0.25">
      <c r="A35" s="26">
        <v>90853</v>
      </c>
      <c r="B35" s="25" t="s">
        <v>84</v>
      </c>
      <c r="C35" s="28">
        <v>53</v>
      </c>
    </row>
    <row r="36" spans="1:3" x14ac:dyDescent="0.25">
      <c r="A36" s="33" t="s">
        <v>88</v>
      </c>
      <c r="B36" s="34" t="s">
        <v>89</v>
      </c>
      <c r="C36" s="35">
        <v>3500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50"/>
  <sheetViews>
    <sheetView workbookViewId="0">
      <selection activeCell="C41" sqref="C41"/>
    </sheetView>
  </sheetViews>
  <sheetFormatPr defaultRowHeight="15" x14ac:dyDescent="0.25"/>
  <cols>
    <col min="1" max="1" width="64.7109375" customWidth="1"/>
    <col min="2" max="2" width="22.42578125" customWidth="1"/>
    <col min="3" max="3" width="44.28515625" customWidth="1"/>
  </cols>
  <sheetData>
    <row r="1" spans="1:3" ht="15.75" x14ac:dyDescent="0.25">
      <c r="A1" s="6" t="s">
        <v>8</v>
      </c>
      <c r="B1" s="6" t="s">
        <v>5</v>
      </c>
      <c r="C1" s="7" t="s">
        <v>120</v>
      </c>
    </row>
    <row r="2" spans="1:3" x14ac:dyDescent="0.25">
      <c r="A2" t="s">
        <v>12</v>
      </c>
      <c r="B2" t="s">
        <v>47</v>
      </c>
      <c r="C2" s="4">
        <f>'Hospital Detail'!I3</f>
        <v>9322.8998664886512</v>
      </c>
    </row>
    <row r="3" spans="1:3" x14ac:dyDescent="0.25">
      <c r="B3" t="s">
        <v>2</v>
      </c>
      <c r="C3" s="4">
        <f>'Hospital Detail'!I4</f>
        <v>266.09879839786385</v>
      </c>
    </row>
    <row r="4" spans="1:3" x14ac:dyDescent="0.25">
      <c r="B4" t="s">
        <v>16</v>
      </c>
      <c r="C4" s="4">
        <f>'Hospital Detail'!I5</f>
        <v>738.29034712950602</v>
      </c>
    </row>
    <row r="5" spans="1:3" x14ac:dyDescent="0.25">
      <c r="B5" t="s">
        <v>15</v>
      </c>
      <c r="C5" s="4">
        <f>'Hospital Detail'!I6</f>
        <v>184.30440587449934</v>
      </c>
    </row>
    <row r="6" spans="1:3" x14ac:dyDescent="0.25">
      <c r="B6" t="s">
        <v>1</v>
      </c>
      <c r="C6" s="4">
        <f>'Hospital Detail'!I7</f>
        <v>304.19839786381846</v>
      </c>
    </row>
    <row r="7" spans="1:3" x14ac:dyDescent="0.25">
      <c r="B7" t="s">
        <v>3</v>
      </c>
      <c r="C7" s="4">
        <f>'Hospital Detail'!I8</f>
        <v>1321.5217890520694</v>
      </c>
    </row>
    <row r="8" spans="1:3" x14ac:dyDescent="0.25">
      <c r="B8" t="s">
        <v>48</v>
      </c>
      <c r="C8" s="4">
        <f>'Hospital Detail'!I9</f>
        <v>95.234526034712957</v>
      </c>
    </row>
    <row r="9" spans="1:3" x14ac:dyDescent="0.25">
      <c r="A9" s="24" t="s">
        <v>124</v>
      </c>
      <c r="B9" s="23" t="s">
        <v>122</v>
      </c>
      <c r="C9" s="5">
        <f>SUM(C2:C8)</f>
        <v>12232.548130841122</v>
      </c>
    </row>
    <row r="10" spans="1:3" x14ac:dyDescent="0.25">
      <c r="B10" s="23"/>
      <c r="C10" s="5"/>
    </row>
    <row r="11" spans="1:3" x14ac:dyDescent="0.25">
      <c r="A11" s="24" t="s">
        <v>125</v>
      </c>
      <c r="B11" s="23"/>
      <c r="C11" s="5">
        <f>C9/10</f>
        <v>1223.2548130841121</v>
      </c>
    </row>
    <row r="12" spans="1:3" x14ac:dyDescent="0.25">
      <c r="A12" s="24"/>
      <c r="B12" s="23"/>
      <c r="C12" s="5"/>
    </row>
    <row r="13" spans="1:3" ht="15.75" x14ac:dyDescent="0.25">
      <c r="A13" s="6" t="s">
        <v>8</v>
      </c>
      <c r="B13" s="6" t="s">
        <v>5</v>
      </c>
      <c r="C13" s="7" t="s">
        <v>120</v>
      </c>
    </row>
    <row r="14" spans="1:3" x14ac:dyDescent="0.25">
      <c r="A14" t="s">
        <v>13</v>
      </c>
      <c r="B14" t="s">
        <v>47</v>
      </c>
      <c r="C14" s="4">
        <f>'Hospital Detail'!I25</f>
        <v>14328.665460186143</v>
      </c>
    </row>
    <row r="15" spans="1:3" x14ac:dyDescent="0.25">
      <c r="B15" t="s">
        <v>2</v>
      </c>
      <c r="C15" s="4">
        <f>'Hospital Detail'!I26</f>
        <v>266.91313340227509</v>
      </c>
    </row>
    <row r="16" spans="1:3" x14ac:dyDescent="0.25">
      <c r="B16" t="s">
        <v>16</v>
      </c>
      <c r="C16" s="4">
        <f>'Hospital Detail'!I27</f>
        <v>1317.5574767321614</v>
      </c>
    </row>
    <row r="17" spans="1:3" x14ac:dyDescent="0.25">
      <c r="B17" t="s">
        <v>15</v>
      </c>
      <c r="C17" s="4">
        <f>'Hospital Detail'!I28</f>
        <v>361.22647362978284</v>
      </c>
    </row>
    <row r="18" spans="1:3" x14ac:dyDescent="0.25">
      <c r="B18" t="s">
        <v>1</v>
      </c>
      <c r="C18" s="4">
        <f>'Hospital Detail'!I29</f>
        <v>264.08866597724921</v>
      </c>
    </row>
    <row r="19" spans="1:3" x14ac:dyDescent="0.25">
      <c r="B19" t="s">
        <v>3</v>
      </c>
      <c r="C19" s="4">
        <f>'Hospital Detail'!I30</f>
        <v>839.9509100310238</v>
      </c>
    </row>
    <row r="20" spans="1:3" x14ac:dyDescent="0.25">
      <c r="B20" t="s">
        <v>48</v>
      </c>
      <c r="C20" s="4">
        <f>'Hospital Detail'!I31</f>
        <v>14.844860392967941</v>
      </c>
    </row>
    <row r="21" spans="1:3" x14ac:dyDescent="0.25">
      <c r="A21" s="24" t="s">
        <v>126</v>
      </c>
      <c r="B21" s="23" t="s">
        <v>123</v>
      </c>
      <c r="C21" s="5">
        <f>SUM(C14:C20)</f>
        <v>17393.246980351603</v>
      </c>
    </row>
    <row r="22" spans="1:3" x14ac:dyDescent="0.25">
      <c r="B22" s="23"/>
      <c r="C22" s="5"/>
    </row>
    <row r="23" spans="1:3" x14ac:dyDescent="0.25">
      <c r="A23" s="24" t="s">
        <v>127</v>
      </c>
      <c r="B23" s="23"/>
      <c r="C23" s="5">
        <f>C21/11</f>
        <v>1581.2042709410548</v>
      </c>
    </row>
    <row r="24" spans="1:3" x14ac:dyDescent="0.25">
      <c r="C24" s="5"/>
    </row>
    <row r="25" spans="1:3" x14ac:dyDescent="0.25">
      <c r="C25" s="5"/>
    </row>
    <row r="26" spans="1:3" x14ac:dyDescent="0.25">
      <c r="C26" s="5"/>
    </row>
    <row r="27" spans="1:3" ht="15.75" x14ac:dyDescent="0.25">
      <c r="A27" s="6" t="s">
        <v>8</v>
      </c>
      <c r="B27" s="6" t="s">
        <v>5</v>
      </c>
      <c r="C27" s="7" t="s">
        <v>121</v>
      </c>
    </row>
    <row r="28" spans="1:3" x14ac:dyDescent="0.25">
      <c r="A28" t="s">
        <v>117</v>
      </c>
      <c r="B28" t="s">
        <v>114</v>
      </c>
      <c r="C28" s="4">
        <f>'Hospital Detail'!J44</f>
        <v>429.48558385391641</v>
      </c>
    </row>
    <row r="29" spans="1:3" x14ac:dyDescent="0.25">
      <c r="B29" t="s">
        <v>16</v>
      </c>
      <c r="C29" s="4">
        <f>'Hospital Detail'!J45</f>
        <v>93.018260451705913</v>
      </c>
    </row>
    <row r="30" spans="1:3" x14ac:dyDescent="0.25">
      <c r="B30" t="s">
        <v>15</v>
      </c>
      <c r="C30" s="4">
        <f>'Hospital Detail'!J46</f>
        <v>111.08265257087939</v>
      </c>
    </row>
    <row r="31" spans="1:3" x14ac:dyDescent="0.25">
      <c r="A31" s="24" t="s">
        <v>128</v>
      </c>
      <c r="B31" s="23"/>
      <c r="C31" s="5">
        <f>SUM(C28:C30)</f>
        <v>633.58649687650177</v>
      </c>
    </row>
    <row r="32" spans="1:3" x14ac:dyDescent="0.25">
      <c r="B32" s="23"/>
      <c r="C32" s="5"/>
    </row>
    <row r="33" spans="1:3" x14ac:dyDescent="0.25">
      <c r="A33" s="24" t="s">
        <v>129</v>
      </c>
      <c r="B33" s="23" t="s">
        <v>118</v>
      </c>
      <c r="C33" s="5">
        <f>C31*10</f>
        <v>6335.8649687650177</v>
      </c>
    </row>
    <row r="34" spans="1:3" x14ac:dyDescent="0.25">
      <c r="C34" s="5"/>
    </row>
    <row r="35" spans="1:3" ht="15.75" x14ac:dyDescent="0.25">
      <c r="A35" s="6" t="s">
        <v>8</v>
      </c>
      <c r="B35" s="6" t="s">
        <v>5</v>
      </c>
      <c r="C35" s="7" t="s">
        <v>121</v>
      </c>
    </row>
    <row r="36" spans="1:3" x14ac:dyDescent="0.25">
      <c r="A36" t="s">
        <v>119</v>
      </c>
      <c r="B36" t="s">
        <v>114</v>
      </c>
      <c r="C36" s="4">
        <f>'Hospital Detail'!J56</f>
        <v>431.78080495356039</v>
      </c>
    </row>
    <row r="37" spans="1:3" x14ac:dyDescent="0.25">
      <c r="B37" t="s">
        <v>16</v>
      </c>
      <c r="C37" s="4">
        <f>'Hospital Detail'!J57</f>
        <v>83.580650154798761</v>
      </c>
    </row>
    <row r="38" spans="1:3" x14ac:dyDescent="0.25">
      <c r="B38" t="s">
        <v>15</v>
      </c>
      <c r="C38" s="4">
        <f>'Hospital Detail'!J58</f>
        <v>103.06315789473685</v>
      </c>
    </row>
    <row r="39" spans="1:3" x14ac:dyDescent="0.25">
      <c r="A39" s="24" t="s">
        <v>128</v>
      </c>
      <c r="B39" s="23"/>
      <c r="C39" s="5">
        <f>'Hospital Detail'!J59</f>
        <v>618.42461300309594</v>
      </c>
    </row>
    <row r="40" spans="1:3" x14ac:dyDescent="0.25">
      <c r="B40" s="23"/>
      <c r="C40" s="5"/>
    </row>
    <row r="41" spans="1:3" x14ac:dyDescent="0.25">
      <c r="A41" s="24" t="s">
        <v>129</v>
      </c>
      <c r="B41" s="23" t="s">
        <v>118</v>
      </c>
      <c r="C41" s="5">
        <f>C39*10</f>
        <v>6184.2461300309596</v>
      </c>
    </row>
    <row r="42" spans="1:3" x14ac:dyDescent="0.25">
      <c r="C42" s="5"/>
    </row>
    <row r="43" spans="1:3" x14ac:dyDescent="0.25">
      <c r="C43" s="5"/>
    </row>
    <row r="44" spans="1:3" x14ac:dyDescent="0.25">
      <c r="C44" s="5"/>
    </row>
    <row r="45" spans="1:3" ht="15.75" x14ac:dyDescent="0.25">
      <c r="A45" s="6" t="s">
        <v>8</v>
      </c>
      <c r="B45" s="8" t="s">
        <v>9</v>
      </c>
      <c r="C45" s="9" t="s">
        <v>11</v>
      </c>
    </row>
    <row r="46" spans="1:3" x14ac:dyDescent="0.25">
      <c r="A46" t="s">
        <v>53</v>
      </c>
      <c r="B46" t="s">
        <v>10</v>
      </c>
      <c r="C46" s="2" t="s">
        <v>17</v>
      </c>
    </row>
    <row r="47" spans="1:3" x14ac:dyDescent="0.25">
      <c r="C47" s="2"/>
    </row>
    <row r="48" spans="1:3" x14ac:dyDescent="0.25">
      <c r="A48" t="s">
        <v>54</v>
      </c>
      <c r="B48" t="s">
        <v>14</v>
      </c>
      <c r="C48" s="2" t="s">
        <v>18</v>
      </c>
    </row>
    <row r="49" spans="1:3" x14ac:dyDescent="0.25">
      <c r="C49" s="2"/>
    </row>
    <row r="50" spans="1:3" x14ac:dyDescent="0.25">
      <c r="A50" t="s">
        <v>52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61"/>
  <sheetViews>
    <sheetView workbookViewId="0">
      <selection activeCell="J43" sqref="J43"/>
    </sheetView>
  </sheetViews>
  <sheetFormatPr defaultRowHeight="15" x14ac:dyDescent="0.25"/>
  <cols>
    <col min="2" max="2" width="29.7109375" customWidth="1"/>
    <col min="3" max="3" width="13.5703125" style="18" customWidth="1"/>
    <col min="4" max="4" width="11.7109375" style="1" customWidth="1"/>
    <col min="6" max="6" width="18.7109375" customWidth="1"/>
    <col min="7" max="7" width="17.28515625" customWidth="1"/>
    <col min="8" max="8" width="23.42578125" style="1" customWidth="1"/>
    <col min="9" max="9" width="23.42578125" style="3" customWidth="1"/>
    <col min="10" max="10" width="9.140625" style="1"/>
  </cols>
  <sheetData>
    <row r="1" spans="1:10" x14ac:dyDescent="0.25">
      <c r="D1"/>
      <c r="G1" s="1"/>
      <c r="H1" s="3"/>
      <c r="I1" s="1"/>
      <c r="J1"/>
    </row>
    <row r="2" spans="1:10" ht="15.75" x14ac:dyDescent="0.25">
      <c r="A2" s="13" t="s">
        <v>21</v>
      </c>
      <c r="B2" s="13" t="s">
        <v>22</v>
      </c>
      <c r="C2" s="19">
        <v>6982852</v>
      </c>
      <c r="D2"/>
      <c r="E2" s="6" t="s">
        <v>4</v>
      </c>
      <c r="F2" s="6" t="s">
        <v>5</v>
      </c>
      <c r="G2" s="9" t="s">
        <v>6</v>
      </c>
      <c r="H2" s="10" t="s">
        <v>49</v>
      </c>
      <c r="I2" s="9" t="s">
        <v>7</v>
      </c>
      <c r="J2"/>
    </row>
    <row r="3" spans="1:10" x14ac:dyDescent="0.25">
      <c r="A3" s="13" t="s">
        <v>23</v>
      </c>
      <c r="B3" s="13" t="s">
        <v>24</v>
      </c>
      <c r="C3" s="20">
        <v>199308</v>
      </c>
      <c r="D3"/>
      <c r="E3" t="s">
        <v>19</v>
      </c>
      <c r="F3" t="s">
        <v>47</v>
      </c>
      <c r="G3" s="1">
        <f>C2</f>
        <v>6982852</v>
      </c>
      <c r="H3" s="3">
        <v>749</v>
      </c>
      <c r="I3" s="1">
        <f>G3/H3</f>
        <v>9322.8998664886512</v>
      </c>
      <c r="J3"/>
    </row>
    <row r="4" spans="1:10" x14ac:dyDescent="0.25">
      <c r="A4" s="13" t="s">
        <v>25</v>
      </c>
      <c r="B4" s="13" t="s">
        <v>26</v>
      </c>
      <c r="C4" s="20">
        <v>146943</v>
      </c>
      <c r="D4"/>
      <c r="F4" t="s">
        <v>2</v>
      </c>
      <c r="G4" s="1">
        <f>C3</f>
        <v>199308</v>
      </c>
      <c r="H4" s="3">
        <v>749</v>
      </c>
      <c r="I4" s="1">
        <f t="shared" ref="I4:I10" si="0">G4/H4</f>
        <v>266.09879839786385</v>
      </c>
      <c r="J4"/>
    </row>
    <row r="5" spans="1:10" x14ac:dyDescent="0.25">
      <c r="A5" s="13" t="s">
        <v>31</v>
      </c>
      <c r="B5" s="13" t="s">
        <v>16</v>
      </c>
      <c r="C5" s="20">
        <v>406036.47</v>
      </c>
      <c r="D5"/>
      <c r="F5" t="s">
        <v>16</v>
      </c>
      <c r="G5" s="1">
        <f>C4+C5</f>
        <v>552979.47</v>
      </c>
      <c r="H5" s="3">
        <v>749</v>
      </c>
      <c r="I5" s="1">
        <f t="shared" si="0"/>
        <v>738.29034712950602</v>
      </c>
      <c r="J5"/>
    </row>
    <row r="6" spans="1:10" x14ac:dyDescent="0.25">
      <c r="A6" s="13" t="s">
        <v>32</v>
      </c>
      <c r="B6" s="13" t="s">
        <v>15</v>
      </c>
      <c r="C6" s="20">
        <v>138044</v>
      </c>
      <c r="D6"/>
      <c r="F6" t="s">
        <v>15</v>
      </c>
      <c r="G6" s="1">
        <f>C6</f>
        <v>138044</v>
      </c>
      <c r="H6" s="3">
        <v>749</v>
      </c>
      <c r="I6" s="1">
        <f t="shared" si="0"/>
        <v>184.30440587449934</v>
      </c>
      <c r="J6"/>
    </row>
    <row r="7" spans="1:10" x14ac:dyDescent="0.25">
      <c r="A7" s="13" t="s">
        <v>33</v>
      </c>
      <c r="B7" s="13" t="s">
        <v>1</v>
      </c>
      <c r="C7" s="20">
        <v>227844.6</v>
      </c>
      <c r="D7"/>
      <c r="F7" t="s">
        <v>1</v>
      </c>
      <c r="G7" s="1">
        <f>C7</f>
        <v>227844.6</v>
      </c>
      <c r="H7" s="3">
        <v>749</v>
      </c>
      <c r="I7" s="1">
        <f t="shared" si="0"/>
        <v>304.19839786381846</v>
      </c>
      <c r="J7"/>
    </row>
    <row r="8" spans="1:10" x14ac:dyDescent="0.25">
      <c r="A8" s="13" t="s">
        <v>34</v>
      </c>
      <c r="B8" s="13" t="s">
        <v>35</v>
      </c>
      <c r="C8" s="20">
        <v>989819.82</v>
      </c>
      <c r="D8"/>
      <c r="F8" t="s">
        <v>3</v>
      </c>
      <c r="G8" s="1">
        <f>C8</f>
        <v>989819.82</v>
      </c>
      <c r="H8" s="3">
        <v>749</v>
      </c>
      <c r="I8" s="1">
        <f t="shared" si="0"/>
        <v>1321.5217890520694</v>
      </c>
      <c r="J8"/>
    </row>
    <row r="9" spans="1:10" x14ac:dyDescent="0.25">
      <c r="A9" s="13" t="s">
        <v>36</v>
      </c>
      <c r="B9" s="13" t="s">
        <v>0</v>
      </c>
      <c r="C9" s="20">
        <v>2224</v>
      </c>
      <c r="D9"/>
      <c r="F9" t="s">
        <v>48</v>
      </c>
      <c r="G9" s="1">
        <f>C9+C10+C11+C12+C13+C14</f>
        <v>71330.66</v>
      </c>
      <c r="H9" s="3">
        <v>749</v>
      </c>
      <c r="I9" s="1">
        <f t="shared" si="0"/>
        <v>95.234526034712957</v>
      </c>
      <c r="J9"/>
    </row>
    <row r="10" spans="1:10" x14ac:dyDescent="0.25">
      <c r="A10" s="13" t="s">
        <v>37</v>
      </c>
      <c r="B10" s="13" t="s">
        <v>38</v>
      </c>
      <c r="C10" s="20">
        <v>700</v>
      </c>
      <c r="D10"/>
      <c r="G10" s="2">
        <f>SUM(G3:G9)</f>
        <v>9162178.5499999989</v>
      </c>
      <c r="H10" s="3">
        <v>749</v>
      </c>
      <c r="I10" s="2">
        <f t="shared" si="0"/>
        <v>12232.54813084112</v>
      </c>
      <c r="J10"/>
    </row>
    <row r="11" spans="1:10" x14ac:dyDescent="0.25">
      <c r="A11" s="13" t="s">
        <v>39</v>
      </c>
      <c r="B11" s="13" t="s">
        <v>40</v>
      </c>
      <c r="C11" s="20">
        <v>100</v>
      </c>
      <c r="D11"/>
      <c r="G11" s="1"/>
      <c r="H11" s="3"/>
      <c r="I11" s="1"/>
      <c r="J11"/>
    </row>
    <row r="12" spans="1:10" x14ac:dyDescent="0.25">
      <c r="A12" s="13" t="s">
        <v>41</v>
      </c>
      <c r="B12" s="13" t="s">
        <v>42</v>
      </c>
      <c r="C12" s="20">
        <v>0</v>
      </c>
      <c r="D12"/>
      <c r="G12" s="1"/>
      <c r="H12" s="3"/>
      <c r="I12" s="1"/>
      <c r="J12"/>
    </row>
    <row r="13" spans="1:10" x14ac:dyDescent="0.25">
      <c r="A13" s="13" t="s">
        <v>43</v>
      </c>
      <c r="B13" s="13" t="s">
        <v>44</v>
      </c>
      <c r="C13" s="20">
        <v>37213.86</v>
      </c>
      <c r="D13"/>
      <c r="G13" s="1"/>
      <c r="H13" s="3"/>
      <c r="I13" s="1"/>
      <c r="J13"/>
    </row>
    <row r="14" spans="1:10" x14ac:dyDescent="0.25">
      <c r="A14" s="13" t="s">
        <v>45</v>
      </c>
      <c r="B14" s="13" t="s">
        <v>46</v>
      </c>
      <c r="C14" s="20">
        <v>31092.799999999999</v>
      </c>
      <c r="D14"/>
      <c r="G14" s="1"/>
      <c r="H14" s="3"/>
      <c r="I14" s="1"/>
      <c r="J14"/>
    </row>
    <row r="15" spans="1:10" x14ac:dyDescent="0.25">
      <c r="A15" s="13"/>
      <c r="B15" s="13"/>
      <c r="C15" s="20">
        <f>SUM(C2:C14)</f>
        <v>9162178.5499999989</v>
      </c>
      <c r="D15"/>
      <c r="G15" s="1"/>
      <c r="H15" s="3"/>
      <c r="I15" s="1"/>
      <c r="J15"/>
    </row>
    <row r="16" spans="1:10" x14ac:dyDescent="0.25">
      <c r="A16" s="13"/>
      <c r="B16" s="13"/>
      <c r="C16" s="20"/>
      <c r="D16"/>
      <c r="G16" s="1"/>
      <c r="H16" s="3"/>
      <c r="I16" s="1"/>
      <c r="J16"/>
    </row>
    <row r="17" spans="1:10" s="15" customFormat="1" x14ac:dyDescent="0.25">
      <c r="A17" s="13"/>
      <c r="B17" s="13"/>
      <c r="C17" s="21"/>
      <c r="F17"/>
      <c r="G17" s="1"/>
      <c r="H17" s="3"/>
      <c r="I17" s="1"/>
    </row>
    <row r="18" spans="1:10" s="15" customFormat="1" x14ac:dyDescent="0.25">
      <c r="C18" s="22"/>
      <c r="G18" s="16"/>
      <c r="H18" s="17"/>
      <c r="I18" s="16"/>
    </row>
    <row r="19" spans="1:10" s="15" customFormat="1" x14ac:dyDescent="0.25">
      <c r="A19"/>
      <c r="B19"/>
      <c r="C19" s="18"/>
      <c r="G19" s="16"/>
      <c r="H19" s="17"/>
      <c r="I19" s="16"/>
    </row>
    <row r="20" spans="1:10" s="15" customFormat="1" x14ac:dyDescent="0.25">
      <c r="A20"/>
      <c r="B20"/>
      <c r="C20" s="18"/>
      <c r="G20" s="16"/>
      <c r="H20" s="17"/>
      <c r="I20" s="16"/>
    </row>
    <row r="21" spans="1:10" x14ac:dyDescent="0.25">
      <c r="D21"/>
      <c r="F21" s="15"/>
      <c r="G21" s="16"/>
      <c r="H21" s="17"/>
      <c r="I21" s="16"/>
      <c r="J21"/>
    </row>
    <row r="22" spans="1:10" x14ac:dyDescent="0.25">
      <c r="D22"/>
      <c r="G22" s="1"/>
      <c r="H22" s="3"/>
      <c r="I22" s="1"/>
      <c r="J22"/>
    </row>
    <row r="24" spans="1:10" ht="15.75" x14ac:dyDescent="0.25">
      <c r="A24" s="13" t="s">
        <v>50</v>
      </c>
      <c r="B24" s="13" t="s">
        <v>51</v>
      </c>
      <c r="C24" s="18">
        <v>13855819.5</v>
      </c>
      <c r="D24"/>
      <c r="E24" s="8" t="s">
        <v>4</v>
      </c>
      <c r="F24" s="8" t="s">
        <v>5</v>
      </c>
      <c r="G24" s="11" t="s">
        <v>6</v>
      </c>
      <c r="H24" s="12" t="s">
        <v>49</v>
      </c>
      <c r="I24" s="11" t="s">
        <v>7</v>
      </c>
      <c r="J24"/>
    </row>
    <row r="25" spans="1:10" x14ac:dyDescent="0.25">
      <c r="A25" s="13" t="s">
        <v>23</v>
      </c>
      <c r="B25" s="13" t="s">
        <v>24</v>
      </c>
      <c r="C25" s="18">
        <v>258105</v>
      </c>
      <c r="D25"/>
      <c r="E25" t="s">
        <v>20</v>
      </c>
      <c r="F25" t="s">
        <v>47</v>
      </c>
      <c r="G25" s="1">
        <f>C24</f>
        <v>13855819.5</v>
      </c>
      <c r="H25" s="3">
        <v>967</v>
      </c>
      <c r="I25" s="1">
        <f>G25/H25</f>
        <v>14328.665460186143</v>
      </c>
      <c r="J25"/>
    </row>
    <row r="26" spans="1:10" x14ac:dyDescent="0.25">
      <c r="A26" s="13" t="s">
        <v>25</v>
      </c>
      <c r="B26" s="13" t="s">
        <v>26</v>
      </c>
      <c r="C26" s="18">
        <v>194427</v>
      </c>
      <c r="D26"/>
      <c r="F26" t="s">
        <v>2</v>
      </c>
      <c r="G26" s="1">
        <f>C25</f>
        <v>258105</v>
      </c>
      <c r="H26" s="3">
        <v>967</v>
      </c>
      <c r="I26" s="1">
        <f t="shared" ref="I26:I31" si="1">G26/H26</f>
        <v>266.91313340227509</v>
      </c>
      <c r="J26"/>
    </row>
    <row r="27" spans="1:10" x14ac:dyDescent="0.25">
      <c r="A27" s="13" t="s">
        <v>27</v>
      </c>
      <c r="B27" s="13" t="s">
        <v>28</v>
      </c>
      <c r="C27" s="18">
        <v>649289</v>
      </c>
      <c r="D27"/>
      <c r="F27" t="s">
        <v>16</v>
      </c>
      <c r="G27" s="1">
        <f>C26+C29</f>
        <v>1274078.08</v>
      </c>
      <c r="H27" s="3">
        <v>967</v>
      </c>
      <c r="I27" s="1">
        <f t="shared" si="1"/>
        <v>1317.5574767321614</v>
      </c>
      <c r="J27"/>
    </row>
    <row r="28" spans="1:10" x14ac:dyDescent="0.25">
      <c r="A28" s="13" t="s">
        <v>29</v>
      </c>
      <c r="B28" s="13" t="s">
        <v>30</v>
      </c>
      <c r="C28" s="18">
        <v>706103</v>
      </c>
      <c r="D28"/>
      <c r="F28" t="s">
        <v>15</v>
      </c>
      <c r="G28" s="1">
        <f>C30</f>
        <v>349306</v>
      </c>
      <c r="H28" s="3">
        <v>967</v>
      </c>
      <c r="I28" s="1">
        <f t="shared" si="1"/>
        <v>361.22647362978284</v>
      </c>
      <c r="J28"/>
    </row>
    <row r="29" spans="1:10" x14ac:dyDescent="0.25">
      <c r="A29" s="13" t="s">
        <v>31</v>
      </c>
      <c r="B29" s="13" t="s">
        <v>16</v>
      </c>
      <c r="C29" s="18">
        <v>1079651.08</v>
      </c>
      <c r="D29"/>
      <c r="F29" t="s">
        <v>1</v>
      </c>
      <c r="G29" s="1">
        <f>C31</f>
        <v>255373.74</v>
      </c>
      <c r="H29" s="3">
        <v>967</v>
      </c>
      <c r="I29" s="1">
        <f t="shared" si="1"/>
        <v>264.08866597724921</v>
      </c>
      <c r="J29"/>
    </row>
    <row r="30" spans="1:10" x14ac:dyDescent="0.25">
      <c r="A30" s="13" t="s">
        <v>32</v>
      </c>
      <c r="B30" s="13" t="s">
        <v>15</v>
      </c>
      <c r="C30" s="18">
        <v>349306</v>
      </c>
      <c r="D30"/>
      <c r="F30" t="s">
        <v>3</v>
      </c>
      <c r="G30" s="1">
        <f>C32</f>
        <v>812232.53</v>
      </c>
      <c r="H30" s="3">
        <v>967</v>
      </c>
      <c r="I30" s="1">
        <f t="shared" si="1"/>
        <v>839.9509100310238</v>
      </c>
      <c r="J30"/>
    </row>
    <row r="31" spans="1:10" x14ac:dyDescent="0.25">
      <c r="A31" s="13" t="s">
        <v>33</v>
      </c>
      <c r="B31" s="13" t="s">
        <v>1</v>
      </c>
      <c r="C31" s="18">
        <v>255373.74</v>
      </c>
      <c r="D31"/>
      <c r="F31" t="s">
        <v>48</v>
      </c>
      <c r="G31" s="14">
        <f>C33+C34+C35+C36+C37+C38</f>
        <v>14354.98</v>
      </c>
      <c r="H31" s="3">
        <v>967</v>
      </c>
      <c r="I31" s="1">
        <f t="shared" si="1"/>
        <v>14.844860392967941</v>
      </c>
      <c r="J31"/>
    </row>
    <row r="32" spans="1:10" x14ac:dyDescent="0.25">
      <c r="A32" s="13" t="s">
        <v>34</v>
      </c>
      <c r="B32" s="13" t="s">
        <v>35</v>
      </c>
      <c r="C32" s="18">
        <v>812232.53</v>
      </c>
      <c r="D32"/>
      <c r="G32" s="2">
        <f>SUM(G25:G31)</f>
        <v>16819269.830000002</v>
      </c>
      <c r="H32" s="3">
        <v>967</v>
      </c>
      <c r="I32" s="2">
        <f>SUM(I25:I31)</f>
        <v>17393.246980351603</v>
      </c>
      <c r="J32"/>
    </row>
    <row r="33" spans="1:10" x14ac:dyDescent="0.25">
      <c r="A33" s="13" t="s">
        <v>36</v>
      </c>
      <c r="B33" s="13" t="s">
        <v>0</v>
      </c>
      <c r="C33" s="18">
        <v>269</v>
      </c>
      <c r="D33"/>
      <c r="G33" s="1"/>
      <c r="H33" s="3"/>
      <c r="I33" s="1"/>
      <c r="J33"/>
    </row>
    <row r="34" spans="1:10" x14ac:dyDescent="0.25">
      <c r="A34" s="13" t="s">
        <v>37</v>
      </c>
      <c r="B34" s="13" t="s">
        <v>38</v>
      </c>
      <c r="C34" s="18">
        <v>27</v>
      </c>
      <c r="D34"/>
      <c r="G34" s="1"/>
      <c r="H34" s="3"/>
      <c r="I34" s="1"/>
      <c r="J34"/>
    </row>
    <row r="35" spans="1:10" x14ac:dyDescent="0.25">
      <c r="A35" s="13" t="s">
        <v>39</v>
      </c>
      <c r="B35" s="13" t="s">
        <v>40</v>
      </c>
      <c r="C35" s="18">
        <v>0</v>
      </c>
      <c r="D35"/>
      <c r="G35" s="1"/>
      <c r="H35" s="3"/>
      <c r="I35" s="1"/>
      <c r="J35"/>
    </row>
    <row r="36" spans="1:10" x14ac:dyDescent="0.25">
      <c r="A36" s="13" t="s">
        <v>41</v>
      </c>
      <c r="B36" s="13" t="s">
        <v>42</v>
      </c>
      <c r="C36" s="18">
        <v>0</v>
      </c>
      <c r="D36"/>
      <c r="G36" s="1"/>
      <c r="H36" s="3"/>
      <c r="I36" s="1"/>
      <c r="J36"/>
    </row>
    <row r="37" spans="1:10" x14ac:dyDescent="0.25">
      <c r="A37" s="13" t="s">
        <v>43</v>
      </c>
      <c r="B37" s="13" t="s">
        <v>44</v>
      </c>
      <c r="C37" s="18">
        <v>9541.66</v>
      </c>
      <c r="D37"/>
      <c r="G37" s="1"/>
      <c r="H37" s="3"/>
      <c r="I37" s="1"/>
      <c r="J37"/>
    </row>
    <row r="38" spans="1:10" x14ac:dyDescent="0.25">
      <c r="A38" s="13" t="s">
        <v>45</v>
      </c>
      <c r="B38" s="13" t="s">
        <v>46</v>
      </c>
      <c r="C38" s="18">
        <v>4517.32</v>
      </c>
      <c r="D38"/>
      <c r="G38" s="1"/>
      <c r="H38" s="3"/>
      <c r="I38" s="1"/>
      <c r="J38"/>
    </row>
    <row r="39" spans="1:10" x14ac:dyDescent="0.25">
      <c r="C39" s="18">
        <f>SUM(C24:C38)</f>
        <v>18174661.829999998</v>
      </c>
    </row>
    <row r="43" spans="1:10" ht="15.75" x14ac:dyDescent="0.25">
      <c r="F43" s="6" t="s">
        <v>4</v>
      </c>
      <c r="G43" s="6" t="s">
        <v>5</v>
      </c>
      <c r="H43" s="9" t="s">
        <v>6</v>
      </c>
      <c r="I43" s="10" t="s">
        <v>107</v>
      </c>
      <c r="J43" s="9" t="s">
        <v>7</v>
      </c>
    </row>
    <row r="44" spans="1:10" x14ac:dyDescent="0.25">
      <c r="A44" s="13" t="s">
        <v>108</v>
      </c>
      <c r="B44" s="13" t="s">
        <v>109</v>
      </c>
      <c r="C44" s="18">
        <v>893759.5</v>
      </c>
      <c r="F44" t="s">
        <v>106</v>
      </c>
      <c r="G44" t="s">
        <v>114</v>
      </c>
      <c r="H44" s="1">
        <f>C44</f>
        <v>893759.5</v>
      </c>
      <c r="I44" s="3">
        <v>2081</v>
      </c>
      <c r="J44" s="1">
        <f>H44/I44</f>
        <v>429.48558385391641</v>
      </c>
    </row>
    <row r="45" spans="1:10" x14ac:dyDescent="0.25">
      <c r="A45" s="13" t="s">
        <v>110</v>
      </c>
      <c r="B45" s="13" t="s">
        <v>28</v>
      </c>
      <c r="C45" s="18">
        <v>116597</v>
      </c>
      <c r="G45" t="s">
        <v>16</v>
      </c>
      <c r="H45" s="1">
        <f>C47</f>
        <v>193571</v>
      </c>
      <c r="I45" s="3">
        <v>2081</v>
      </c>
      <c r="J45" s="1">
        <f t="shared" ref="J45:J47" si="2">H45/I45</f>
        <v>93.018260451705913</v>
      </c>
    </row>
    <row r="46" spans="1:10" x14ac:dyDescent="0.25">
      <c r="A46" s="13" t="s">
        <v>111</v>
      </c>
      <c r="B46" s="13" t="s">
        <v>30</v>
      </c>
      <c r="C46" s="18">
        <v>7887</v>
      </c>
      <c r="G46" t="s">
        <v>15</v>
      </c>
      <c r="H46" s="1">
        <f>C48</f>
        <v>231163</v>
      </c>
      <c r="I46" s="3">
        <v>2081</v>
      </c>
      <c r="J46" s="1">
        <f t="shared" si="2"/>
        <v>111.08265257087939</v>
      </c>
    </row>
    <row r="47" spans="1:10" x14ac:dyDescent="0.25">
      <c r="A47" s="13" t="s">
        <v>112</v>
      </c>
      <c r="B47" s="13" t="s">
        <v>16</v>
      </c>
      <c r="C47" s="18">
        <v>193571</v>
      </c>
      <c r="H47" s="2">
        <f>SUM(H44:H46)</f>
        <v>1318493.5</v>
      </c>
      <c r="I47" s="3">
        <v>2081</v>
      </c>
      <c r="J47" s="2">
        <f t="shared" si="2"/>
        <v>633.58649687650166</v>
      </c>
    </row>
    <row r="48" spans="1:10" x14ac:dyDescent="0.25">
      <c r="A48" s="13" t="s">
        <v>113</v>
      </c>
      <c r="B48" s="13" t="s">
        <v>15</v>
      </c>
      <c r="C48" s="18">
        <v>231163</v>
      </c>
    </row>
    <row r="49" spans="1:10" x14ac:dyDescent="0.25">
      <c r="C49" s="18">
        <f>SUM(C44:C48)</f>
        <v>1442977.5</v>
      </c>
    </row>
    <row r="55" spans="1:10" ht="15.75" x14ac:dyDescent="0.25">
      <c r="F55" s="6" t="s">
        <v>4</v>
      </c>
      <c r="G55" s="6" t="s">
        <v>5</v>
      </c>
      <c r="H55" s="9" t="s">
        <v>6</v>
      </c>
      <c r="I55" s="10" t="s">
        <v>107</v>
      </c>
      <c r="J55" s="9" t="s">
        <v>7</v>
      </c>
    </row>
    <row r="56" spans="1:10" x14ac:dyDescent="0.25">
      <c r="A56" s="13" t="s">
        <v>115</v>
      </c>
      <c r="B56" s="13" t="s">
        <v>116</v>
      </c>
      <c r="C56" s="18">
        <v>697326</v>
      </c>
      <c r="F56" t="s">
        <v>106</v>
      </c>
      <c r="G56" t="s">
        <v>114</v>
      </c>
      <c r="H56" s="1">
        <f>C56</f>
        <v>697326</v>
      </c>
      <c r="I56" s="3">
        <v>1615</v>
      </c>
      <c r="J56" s="1">
        <f>H56/I56</f>
        <v>431.78080495356039</v>
      </c>
    </row>
    <row r="57" spans="1:10" x14ac:dyDescent="0.25">
      <c r="A57" s="13" t="s">
        <v>110</v>
      </c>
      <c r="B57" s="13" t="s">
        <v>28</v>
      </c>
      <c r="C57" s="18">
        <v>99802</v>
      </c>
      <c r="G57" t="s">
        <v>16</v>
      </c>
      <c r="H57" s="1">
        <f>C59</f>
        <v>134982.75</v>
      </c>
      <c r="I57" s="3">
        <v>1615</v>
      </c>
      <c r="J57" s="1">
        <f t="shared" ref="J57:J59" si="3">H57/I57</f>
        <v>83.580650154798761</v>
      </c>
    </row>
    <row r="58" spans="1:10" x14ac:dyDescent="0.25">
      <c r="A58" s="13" t="s">
        <v>111</v>
      </c>
      <c r="B58" s="13" t="s">
        <v>30</v>
      </c>
      <c r="C58" s="18">
        <v>9483</v>
      </c>
      <c r="G58" t="s">
        <v>15</v>
      </c>
      <c r="H58" s="1">
        <f>C60</f>
        <v>166447</v>
      </c>
      <c r="I58" s="3">
        <v>1615</v>
      </c>
      <c r="J58" s="1">
        <f t="shared" si="3"/>
        <v>103.06315789473685</v>
      </c>
    </row>
    <row r="59" spans="1:10" x14ac:dyDescent="0.25">
      <c r="A59" s="13" t="s">
        <v>112</v>
      </c>
      <c r="B59" s="13" t="s">
        <v>16</v>
      </c>
      <c r="C59" s="18">
        <v>134982.75</v>
      </c>
      <c r="H59" s="2">
        <f>SUM(H56:H58)</f>
        <v>998755.75</v>
      </c>
      <c r="I59" s="3">
        <v>1615</v>
      </c>
      <c r="J59" s="2">
        <f t="shared" si="3"/>
        <v>618.42461300309594</v>
      </c>
    </row>
    <row r="60" spans="1:10" x14ac:dyDescent="0.25">
      <c r="A60" s="13" t="s">
        <v>113</v>
      </c>
      <c r="B60" s="13" t="s">
        <v>15</v>
      </c>
      <c r="C60" s="18">
        <v>166447</v>
      </c>
    </row>
    <row r="61" spans="1:10" x14ac:dyDescent="0.25">
      <c r="C61" s="18">
        <f>SUM(C56:C60)</f>
        <v>1108040.75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Chargemaster</vt:lpstr>
      <vt:lpstr>Shoppable</vt:lpstr>
      <vt:lpstr>Hospital Summary</vt:lpstr>
      <vt:lpstr>Hospital Detail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Modrak, Bettie J.</dc:creator>
  <cp:lastModifiedBy>HBRYAN</cp:lastModifiedBy>
  <dcterms:created xsi:type="dcterms:W3CDTF">2020-09-25T16:13:38Z</dcterms:created>
  <dcterms:modified xsi:type="dcterms:W3CDTF">2024-02-26T14:18:25Z</dcterms:modified>
</cp:coreProperties>
</file>